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fileSharing readOnlyRecommended="1" userName="Lynne Popplewell" reservationPassword="CA71"/>
  <workbookPr defaultThemeVersion="124226"/>
  <bookViews>
    <workbookView xWindow="15" yWindow="0" windowWidth="2265" windowHeight="1110"/>
  </bookViews>
  <sheets>
    <sheet name="Table 1" sheetId="8" r:id="rId1"/>
    <sheet name="Table 2-4" sheetId="5" r:id="rId2"/>
  </sheets>
  <calcPr calcId="144525"/>
</workbook>
</file>

<file path=xl/calcChain.xml><?xml version="1.0" encoding="utf-8"?>
<calcChain xmlns="http://schemas.openxmlformats.org/spreadsheetml/2006/main">
  <c r="D41" i="8" l="1"/>
  <c r="D49" i="8" l="1"/>
  <c r="D51" i="8" s="1"/>
  <c r="C20" i="8" l="1"/>
  <c r="D64" i="8" l="1"/>
  <c r="C64" i="8"/>
  <c r="B64" i="8"/>
  <c r="E58" i="8"/>
  <c r="C49" i="8"/>
  <c r="C36" i="8"/>
  <c r="B36" i="8"/>
  <c r="D36" i="8"/>
  <c r="D30" i="8"/>
  <c r="C30" i="8"/>
  <c r="B30" i="8"/>
  <c r="B20" i="8"/>
  <c r="D20" i="8"/>
  <c r="D9" i="8"/>
  <c r="C9" i="8"/>
  <c r="B9" i="8"/>
  <c r="D58" i="8" l="1"/>
  <c r="C51" i="8"/>
  <c r="C58" i="8" s="1"/>
  <c r="B49" i="8"/>
  <c r="B51" i="8" s="1"/>
  <c r="B58" i="8" s="1"/>
  <c r="D23" i="5" l="1"/>
  <c r="C23" i="5"/>
  <c r="D13" i="5"/>
  <c r="C13" i="5"/>
  <c r="D9" i="5"/>
  <c r="C9" i="5"/>
</calcChain>
</file>

<file path=xl/sharedStrings.xml><?xml version="1.0" encoding="utf-8"?>
<sst xmlns="http://schemas.openxmlformats.org/spreadsheetml/2006/main" count="82" uniqueCount="72">
  <si>
    <t>Better Payment Practice Code - Measure of Compliance</t>
  </si>
  <si>
    <t>Number</t>
  </si>
  <si>
    <t>£000s</t>
  </si>
  <si>
    <t>Non-NHS Payables</t>
  </si>
  <si>
    <t>Total Non-NHS Trade Invoices Paid in the Year</t>
  </si>
  <si>
    <t>Total Non-NHS Trade Invoices Paid Within Target</t>
  </si>
  <si>
    <t>Percentage of Non-NHS Trade Invoices Paid Within Target</t>
  </si>
  <si>
    <t>NHS Payables</t>
  </si>
  <si>
    <t>Total NHS Trade Invoices Paid in the Year</t>
  </si>
  <si>
    <t>Total NHS Trade Invoices Paid Within Target</t>
  </si>
  <si>
    <t>Percentage of NHS Trade Invoices Paid Within Target</t>
  </si>
  <si>
    <t>Contingency</t>
  </si>
  <si>
    <t>NELC  Shared Service</t>
  </si>
  <si>
    <t>Care Plus</t>
  </si>
  <si>
    <t>Continuing Healthcare</t>
  </si>
  <si>
    <t>Primary Care</t>
  </si>
  <si>
    <t>Prescribing</t>
  </si>
  <si>
    <t>NHS Commissioning</t>
  </si>
  <si>
    <t>Hull &amp; East Yorkshire Hospitals</t>
  </si>
  <si>
    <t>North Lincolnshire &amp; Goole FT</t>
  </si>
  <si>
    <t>Leeds Teaching Hospitals</t>
  </si>
  <si>
    <t>Sheffield Teaching Hospitals FT</t>
  </si>
  <si>
    <t>Sheffield Childrens Hospitals FT</t>
  </si>
  <si>
    <t>United Lincolnshire</t>
  </si>
  <si>
    <t>East Midlands Ambulance Service</t>
  </si>
  <si>
    <t>Other NHS SLAs</t>
  </si>
  <si>
    <t>Non NHS Commissioning</t>
  </si>
  <si>
    <t>Adult Social Care</t>
  </si>
  <si>
    <t>Navigo</t>
  </si>
  <si>
    <t>St Hughes</t>
  </si>
  <si>
    <t>Other Non NHS Providers</t>
  </si>
  <si>
    <t>Corporate Budgets</t>
  </si>
  <si>
    <t>HQ costs (Health &amp; Adult Social Care) *</t>
  </si>
  <si>
    <t>CSS HQ direct *</t>
  </si>
  <si>
    <t>Re-ablement Social Care Funding</t>
  </si>
  <si>
    <t>NELC Partnership Agreement Income</t>
  </si>
  <si>
    <t>Reserves</t>
  </si>
  <si>
    <t>2% Non Recurrent Funds</t>
  </si>
  <si>
    <t>Planned Surplus</t>
  </si>
  <si>
    <t>Total 2012/13 CCG Delegated Budget</t>
  </si>
  <si>
    <t>NHS Commissioning Board</t>
  </si>
  <si>
    <t>Total 2012/13 CTP Budget</t>
  </si>
  <si>
    <t>Clinical Commissioning Group Delegated Budgets</t>
  </si>
  <si>
    <t>Resource Limit</t>
  </si>
  <si>
    <t xml:space="preserve">Health </t>
  </si>
  <si>
    <t>Total Resources Avaialble</t>
  </si>
  <si>
    <t>Non Delegated Budgets</t>
  </si>
  <si>
    <t>Service Improvement plans</t>
  </si>
  <si>
    <t>Public Health (inc Drug Action Team)</t>
  </si>
  <si>
    <t>TABLE 2 - BETTER PAYMENT PRACTICE</t>
  </si>
  <si>
    <t>TABLE 4- QIPP</t>
  </si>
  <si>
    <t>CSS</t>
  </si>
  <si>
    <t>Table 3 - Surplus</t>
  </si>
  <si>
    <t>TABLE 4 - CASH</t>
  </si>
  <si>
    <t>ANNUAL BUDGET</t>
  </si>
  <si>
    <t>YTD VARIANCE</t>
  </si>
  <si>
    <t>JUNE FORECAST OUT-TURN VARIANCE</t>
  </si>
  <si>
    <t>£000</t>
  </si>
  <si>
    <t xml:space="preserve">Other </t>
  </si>
  <si>
    <t>Cluster</t>
  </si>
  <si>
    <t>Ear marked reserves</t>
  </si>
  <si>
    <t>LES</t>
  </si>
  <si>
    <t>Partnership agreement variation (agreed in principal with NELC)</t>
  </si>
  <si>
    <t>There are certain elements which are embedded within core contracts which will be split across CCG, NHS CB &amp; PH, this totals £11.1m</t>
  </si>
  <si>
    <t>The new invoice approval system that came into effect in April 2012 has significantly helped to improve the management of the purchase ledger. We have met the target in terms of value but not in terms of number this is because we are currently completing some focused work to clear invoices on the system which are pre 1st April and as such this is affecting the BPPC.</t>
  </si>
  <si>
    <t>NOV FORECAST OUT-TURN VARIANCE</t>
  </si>
  <si>
    <t>FINANCIAL PERFORMANCE  - NOVEMBER MONITORING 2012</t>
  </si>
  <si>
    <t>Continuing Care provison (retrospective claims)</t>
  </si>
  <si>
    <t>Balance of risk for which action plans need to be developed to ensure control total is met</t>
  </si>
  <si>
    <t>Childrens Trust</t>
  </si>
  <si>
    <t>Non NHS Payables, There has been a deterioration in performance since the last report due in the main to staff sickness. We are developing an action plan to improve performance.</t>
  </si>
  <si>
    <t>* HQ costs; this includes £4m Health running costs (£25/head) of which £9/head will be spent with the CSU in 2012/13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</si>
</sst>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Red]\(#,##0\)"/>
    <numFmt numFmtId="165" formatCode="#,##0.0;[Red]\(#,##0.0\)"/>
    <numFmt numFmtId="166" formatCode="#,##0;\(#,##0\)"/>
    <numFmt numFmtId="167" formatCode="#,##0;[Red]\(#,##0\)\ "/>
  </numFmts>
  <fonts count="16" x14ac:knownFonts="1">
    <font>
      <sz val="11"/>
      <color theme="1"/>
      <name val="Calibri"/>
      <family val="2"/>
      <scheme val="minor"/>
    </font>
    <font>
      <sz val="11"/>
      <color theme="1"/>
      <name val="Arial"/>
      <family val="2"/>
    </font>
    <font>
      <sz val="11"/>
      <color theme="1"/>
      <name val="Arial"/>
      <family val="2"/>
    </font>
    <font>
      <b/>
      <sz val="11"/>
      <color theme="1"/>
      <name val="Arial"/>
      <family val="2"/>
    </font>
    <font>
      <sz val="11"/>
      <color theme="1"/>
      <name val="Calibri"/>
      <family val="2"/>
      <scheme val="minor"/>
    </font>
    <font>
      <b/>
      <sz val="11"/>
      <color indexed="8"/>
      <name val="Arial"/>
      <family val="2"/>
    </font>
    <font>
      <b/>
      <sz val="11"/>
      <color theme="1"/>
      <name val="Calibri"/>
      <family val="2"/>
      <scheme val="minor"/>
    </font>
    <font>
      <b/>
      <u/>
      <sz val="11"/>
      <color theme="1"/>
      <name val="Calibri"/>
      <family val="2"/>
      <scheme val="minor"/>
    </font>
    <font>
      <b/>
      <sz val="11"/>
      <name val="Arial"/>
      <family val="2"/>
    </font>
    <font>
      <b/>
      <u/>
      <sz val="12"/>
      <color theme="1"/>
      <name val="Calibri"/>
      <family val="2"/>
      <scheme val="minor"/>
    </font>
    <font>
      <sz val="12"/>
      <color theme="1"/>
      <name val="Calibri"/>
      <family val="2"/>
      <scheme val="minor"/>
    </font>
    <font>
      <b/>
      <sz val="12"/>
      <color theme="1"/>
      <name val="Calibri"/>
      <family val="2"/>
      <scheme val="minor"/>
    </font>
    <font>
      <b/>
      <u/>
      <sz val="11"/>
      <color theme="1"/>
      <name val="Arial"/>
      <family val="2"/>
    </font>
    <font>
      <sz val="10"/>
      <color theme="1"/>
      <name val="Calibri"/>
      <family val="2"/>
      <scheme val="minor"/>
    </font>
    <font>
      <sz val="10"/>
      <name val="Arial"/>
      <family val="2"/>
    </font>
    <font>
      <sz val="10"/>
      <color theme="1"/>
      <name val="Arial"/>
      <family val="2"/>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theme="0" tint="-0.14999847407452621"/>
        <bgColor indexed="64"/>
      </patternFill>
    </fill>
  </fills>
  <borders count="28">
    <border>
      <left/>
      <right/>
      <top/>
      <bottom/>
      <diagonal/>
    </border>
    <border>
      <left style="double">
        <color indexed="64"/>
      </left>
      <right/>
      <top style="double">
        <color indexed="64"/>
      </top>
      <bottom/>
      <diagonal/>
    </border>
    <border>
      <left style="thin">
        <color indexed="64"/>
      </left>
      <right/>
      <top style="double">
        <color indexed="64"/>
      </top>
      <bottom/>
      <diagonal/>
    </border>
    <border>
      <left style="double">
        <color indexed="64"/>
      </left>
      <right/>
      <top/>
      <bottom/>
      <diagonal/>
    </border>
    <border>
      <left style="thin">
        <color indexed="64"/>
      </left>
      <right/>
      <top/>
      <bottom/>
      <diagonal/>
    </border>
    <border>
      <left style="double">
        <color indexed="64"/>
      </left>
      <right/>
      <top/>
      <bottom style="medium">
        <color indexed="64"/>
      </bottom>
      <diagonal/>
    </border>
    <border>
      <left style="thin">
        <color indexed="64"/>
      </left>
      <right/>
      <top/>
      <bottom style="medium">
        <color indexed="64"/>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double">
        <color indexed="64"/>
      </left>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double">
        <color indexed="64"/>
      </top>
      <bottom/>
      <diagonal/>
    </border>
    <border>
      <left/>
      <right/>
      <top/>
      <bottom style="medium">
        <color indexed="64"/>
      </bottom>
      <diagonal/>
    </border>
    <border>
      <left/>
      <right/>
      <top/>
      <bottom style="double">
        <color indexed="64"/>
      </bottom>
      <diagonal/>
    </border>
  </borders>
  <cellStyleXfs count="2">
    <xf numFmtId="0" fontId="0" fillId="0" borderId="0"/>
    <xf numFmtId="0" fontId="4" fillId="0" borderId="0"/>
  </cellStyleXfs>
  <cellXfs count="122">
    <xf numFmtId="0" fontId="0" fillId="0" borderId="0" xfId="0"/>
    <xf numFmtId="0" fontId="3" fillId="0" borderId="0" xfId="0" applyFont="1" applyBorder="1"/>
    <xf numFmtId="0" fontId="5" fillId="0" borderId="1" xfId="0" applyFont="1" applyBorder="1" applyAlignment="1"/>
    <xf numFmtId="0" fontId="5" fillId="0" borderId="2" xfId="0" applyFont="1" applyBorder="1" applyAlignment="1">
      <alignment horizontal="center"/>
    </xf>
    <xf numFmtId="0" fontId="5" fillId="0" borderId="12" xfId="0" applyFont="1" applyBorder="1" applyAlignment="1">
      <alignment horizontal="center"/>
    </xf>
    <xf numFmtId="0" fontId="5" fillId="0" borderId="3" xfId="0" applyFont="1" applyBorder="1" applyAlignment="1"/>
    <xf numFmtId="0" fontId="5" fillId="0" borderId="4" xfId="0" applyFont="1" applyBorder="1" applyAlignment="1">
      <alignment horizontal="center"/>
    </xf>
    <xf numFmtId="0" fontId="5" fillId="0" borderId="13" xfId="0" applyFont="1" applyBorder="1" applyAlignment="1">
      <alignment horizontal="center"/>
    </xf>
    <xf numFmtId="0" fontId="7" fillId="0" borderId="22" xfId="0" applyFont="1" applyBorder="1"/>
    <xf numFmtId="0" fontId="6" fillId="0" borderId="4" xfId="0" applyFont="1" applyBorder="1"/>
    <xf numFmtId="0" fontId="6" fillId="0" borderId="22" xfId="0" applyFont="1" applyBorder="1"/>
    <xf numFmtId="0" fontId="0" fillId="0" borderId="23" xfId="0" applyBorder="1"/>
    <xf numFmtId="0" fontId="0" fillId="0" borderId="24" xfId="0" applyBorder="1"/>
    <xf numFmtId="0" fontId="6" fillId="0" borderId="22" xfId="0" applyFont="1" applyFill="1" applyBorder="1"/>
    <xf numFmtId="0" fontId="0" fillId="0" borderId="23" xfId="0" applyFill="1" applyBorder="1"/>
    <xf numFmtId="0" fontId="0" fillId="0" borderId="24" xfId="0" applyFill="1" applyBorder="1"/>
    <xf numFmtId="0" fontId="0" fillId="0" borderId="0" xfId="0" applyBorder="1"/>
    <xf numFmtId="0" fontId="0" fillId="0" borderId="17" xfId="0" applyBorder="1"/>
    <xf numFmtId="0" fontId="0" fillId="0" borderId="4" xfId="0" applyFill="1" applyBorder="1"/>
    <xf numFmtId="0" fontId="0" fillId="0" borderId="0" xfId="0" applyFill="1" applyBorder="1"/>
    <xf numFmtId="0" fontId="0" fillId="0" borderId="17" xfId="0" applyFill="1" applyBorder="1"/>
    <xf numFmtId="0" fontId="0" fillId="0" borderId="9" xfId="0" applyFill="1" applyBorder="1"/>
    <xf numFmtId="0" fontId="0" fillId="0" borderId="18" xfId="0" applyFill="1" applyBorder="1"/>
    <xf numFmtId="0" fontId="0" fillId="0" borderId="19" xfId="0" applyFill="1" applyBorder="1"/>
    <xf numFmtId="0" fontId="0" fillId="0" borderId="0" xfId="0" applyFill="1"/>
    <xf numFmtId="0" fontId="6" fillId="0" borderId="0" xfId="0" applyFont="1"/>
    <xf numFmtId="0" fontId="5" fillId="0" borderId="25" xfId="0" applyFont="1" applyBorder="1" applyAlignment="1"/>
    <xf numFmtId="0" fontId="5" fillId="0" borderId="0" xfId="0" applyFont="1" applyBorder="1" applyAlignment="1"/>
    <xf numFmtId="0" fontId="2" fillId="0" borderId="5" xfId="0" applyFont="1" applyBorder="1" applyAlignment="1"/>
    <xf numFmtId="0" fontId="2" fillId="0" borderId="26" xfId="0" applyFont="1" applyBorder="1" applyAlignment="1"/>
    <xf numFmtId="0" fontId="2" fillId="0" borderId="6" xfId="0" applyFont="1" applyBorder="1" applyAlignment="1"/>
    <xf numFmtId="0" fontId="2" fillId="0" borderId="14" xfId="0" applyFont="1" applyBorder="1" applyAlignment="1"/>
    <xf numFmtId="0" fontId="2" fillId="2" borderId="4" xfId="0" applyFont="1" applyFill="1" applyBorder="1" applyAlignment="1"/>
    <xf numFmtId="0" fontId="2" fillId="2" borderId="13" xfId="0" applyFont="1" applyFill="1" applyBorder="1" applyAlignment="1"/>
    <xf numFmtId="0" fontId="2" fillId="0" borderId="7" xfId="0" applyFont="1" applyBorder="1" applyAlignment="1"/>
    <xf numFmtId="0" fontId="2" fillId="0" borderId="18" xfId="0" applyFont="1" applyBorder="1" applyAlignment="1"/>
    <xf numFmtId="167" fontId="0" fillId="3" borderId="9" xfId="0" applyNumberFormat="1" applyFill="1" applyBorder="1" applyAlignment="1" applyProtection="1">
      <protection locked="0"/>
    </xf>
    <xf numFmtId="165" fontId="2" fillId="4" borderId="9" xfId="0" applyNumberFormat="1" applyFont="1" applyFill="1" applyBorder="1" applyAlignment="1"/>
    <xf numFmtId="165" fontId="2" fillId="4" borderId="15" xfId="0" applyNumberFormat="1" applyFont="1" applyFill="1" applyBorder="1" applyAlignment="1"/>
    <xf numFmtId="165" fontId="2" fillId="2" borderId="4" xfId="0" applyNumberFormat="1" applyFont="1" applyFill="1" applyBorder="1" applyAlignment="1"/>
    <xf numFmtId="164" fontId="2" fillId="2" borderId="13" xfId="0" applyNumberFormat="1" applyFont="1" applyFill="1" applyBorder="1" applyAlignment="1"/>
    <xf numFmtId="0" fontId="2" fillId="0" borderId="10" xfId="0" applyFont="1" applyBorder="1" applyAlignment="1"/>
    <xf numFmtId="0" fontId="2" fillId="0" borderId="27" xfId="0" applyFont="1" applyBorder="1" applyAlignment="1"/>
    <xf numFmtId="165" fontId="2" fillId="4" borderId="11" xfId="0" applyNumberFormat="1" applyFont="1" applyFill="1" applyBorder="1" applyAlignment="1"/>
    <xf numFmtId="165" fontId="2" fillId="4" borderId="16" xfId="0" applyNumberFormat="1" applyFont="1" applyFill="1" applyBorder="1" applyAlignment="1"/>
    <xf numFmtId="0" fontId="2" fillId="0" borderId="0" xfId="0" applyFont="1" applyBorder="1"/>
    <xf numFmtId="167" fontId="0" fillId="3" borderId="15" xfId="0" applyNumberFormat="1" applyFill="1" applyBorder="1" applyAlignment="1" applyProtection="1">
      <protection locked="0"/>
    </xf>
    <xf numFmtId="0" fontId="2" fillId="0" borderId="17" xfId="0" applyFont="1" applyBorder="1"/>
    <xf numFmtId="0" fontId="6" fillId="0" borderId="13" xfId="0" quotePrefix="1" applyFont="1" applyBorder="1" applyAlignment="1">
      <alignment horizontal="center"/>
    </xf>
    <xf numFmtId="0" fontId="6" fillId="0" borderId="0" xfId="0" applyFont="1" applyFill="1" applyBorder="1"/>
    <xf numFmtId="0" fontId="8" fillId="0" borderId="0" xfId="0" applyFont="1"/>
    <xf numFmtId="166" fontId="2" fillId="0" borderId="0" xfId="0" applyNumberFormat="1" applyFont="1" applyFill="1" applyAlignment="1">
      <alignment horizontal="center"/>
    </xf>
    <xf numFmtId="0" fontId="2" fillId="0" borderId="0" xfId="0" applyFont="1"/>
    <xf numFmtId="0" fontId="2" fillId="0" borderId="23" xfId="0" applyFont="1" applyFill="1" applyBorder="1" applyAlignment="1">
      <alignment wrapText="1"/>
    </xf>
    <xf numFmtId="0" fontId="6" fillId="0" borderId="8" xfId="0" applyFont="1" applyBorder="1" applyAlignment="1">
      <alignment horizontal="center" vertical="center" wrapText="1"/>
    </xf>
    <xf numFmtId="0" fontId="3" fillId="0" borderId="0" xfId="0" applyFont="1" applyFill="1" applyAlignment="1">
      <alignment wrapText="1"/>
    </xf>
    <xf numFmtId="0" fontId="6" fillId="0" borderId="15" xfId="0" quotePrefix="1" applyFont="1" applyBorder="1" applyAlignment="1">
      <alignment horizontal="center"/>
    </xf>
    <xf numFmtId="0" fontId="2" fillId="0" borderId="9" xfId="0" applyFont="1" applyFill="1" applyBorder="1" applyAlignment="1">
      <alignment horizontal="center" wrapText="1"/>
    </xf>
    <xf numFmtId="0" fontId="2" fillId="0" borderId="15" xfId="0" applyFont="1" applyFill="1" applyBorder="1" applyAlignment="1">
      <alignment horizontal="center" wrapText="1"/>
    </xf>
    <xf numFmtId="0" fontId="9" fillId="0" borderId="22" xfId="0" applyFont="1" applyBorder="1"/>
    <xf numFmtId="166" fontId="2" fillId="0" borderId="13" xfId="0" applyNumberFormat="1" applyFont="1" applyBorder="1" applyAlignment="1">
      <alignment horizontal="center"/>
    </xf>
    <xf numFmtId="166" fontId="2" fillId="0" borderId="22" xfId="0" applyNumberFormat="1" applyFont="1" applyBorder="1" applyAlignment="1">
      <alignment horizontal="center"/>
    </xf>
    <xf numFmtId="166" fontId="2" fillId="0" borderId="20" xfId="0" applyNumberFormat="1" applyFont="1" applyBorder="1" applyAlignment="1">
      <alignment horizontal="center"/>
    </xf>
    <xf numFmtId="0" fontId="10" fillId="0" borderId="13" xfId="0" applyFont="1" applyBorder="1"/>
    <xf numFmtId="0" fontId="0" fillId="0" borderId="15" xfId="0" applyBorder="1"/>
    <xf numFmtId="166" fontId="2" fillId="0" borderId="15" xfId="0" applyNumberFormat="1" applyFont="1" applyBorder="1" applyAlignment="1">
      <alignment horizontal="center"/>
    </xf>
    <xf numFmtId="0" fontId="0" fillId="0" borderId="4" xfId="0" applyBorder="1"/>
    <xf numFmtId="166" fontId="3" fillId="0" borderId="8" xfId="0" applyNumberFormat="1" applyFont="1" applyBorder="1" applyAlignment="1">
      <alignment horizontal="center"/>
    </xf>
    <xf numFmtId="166" fontId="3" fillId="0" borderId="15" xfId="0" applyNumberFormat="1" applyFont="1" applyBorder="1" applyAlignment="1">
      <alignment horizontal="center"/>
    </xf>
    <xf numFmtId="0" fontId="0" fillId="0" borderId="21" xfId="0" applyBorder="1"/>
    <xf numFmtId="166" fontId="2" fillId="0" borderId="8" xfId="0" applyNumberFormat="1" applyFont="1" applyBorder="1" applyAlignment="1">
      <alignment horizontal="center"/>
    </xf>
    <xf numFmtId="0" fontId="0" fillId="0" borderId="4" xfId="0" applyBorder="1" applyAlignment="1">
      <alignment horizontal="left" vertical="center"/>
    </xf>
    <xf numFmtId="0" fontId="9" fillId="5" borderId="21" xfId="0" applyFont="1" applyFill="1" applyBorder="1"/>
    <xf numFmtId="166" fontId="3" fillId="5" borderId="8" xfId="0" applyNumberFormat="1" applyFont="1" applyFill="1" applyBorder="1" applyAlignment="1">
      <alignment horizontal="center"/>
    </xf>
    <xf numFmtId="0" fontId="11" fillId="0" borderId="21" xfId="0" applyFont="1" applyBorder="1"/>
    <xf numFmtId="166" fontId="3" fillId="0" borderId="15" xfId="0" applyNumberFormat="1" applyFont="1" applyFill="1" applyBorder="1" applyAlignment="1">
      <alignment horizontal="center"/>
    </xf>
    <xf numFmtId="166" fontId="2" fillId="0" borderId="0" xfId="0" applyNumberFormat="1" applyFont="1" applyAlignment="1">
      <alignment horizontal="center"/>
    </xf>
    <xf numFmtId="0" fontId="12" fillId="0" borderId="22" xfId="0" applyFont="1" applyBorder="1"/>
    <xf numFmtId="0" fontId="2" fillId="0" borderId="4" xfId="0" applyFont="1" applyBorder="1"/>
    <xf numFmtId="0" fontId="3" fillId="0" borderId="21" xfId="0" applyFont="1" applyBorder="1"/>
    <xf numFmtId="0" fontId="3" fillId="0" borderId="0" xfId="0" applyFont="1"/>
    <xf numFmtId="0" fontId="6" fillId="0" borderId="8" xfId="0" applyFont="1" applyFill="1" applyBorder="1" applyAlignment="1">
      <alignment horizontal="center" vertical="center" wrapText="1"/>
    </xf>
    <xf numFmtId="0" fontId="6" fillId="0" borderId="13" xfId="0" quotePrefix="1" applyFont="1" applyFill="1" applyBorder="1" applyAlignment="1">
      <alignment horizontal="center"/>
    </xf>
    <xf numFmtId="166" fontId="2" fillId="0" borderId="20" xfId="0" applyNumberFormat="1" applyFont="1" applyFill="1" applyBorder="1" applyAlignment="1">
      <alignment horizontal="center"/>
    </xf>
    <xf numFmtId="0" fontId="2" fillId="0" borderId="0" xfId="0" applyFont="1" applyFill="1"/>
    <xf numFmtId="0" fontId="0" fillId="0" borderId="4" xfId="0" applyBorder="1" applyAlignment="1">
      <alignment wrapText="1"/>
    </xf>
    <xf numFmtId="0" fontId="13" fillId="0" borderId="0" xfId="0" applyFont="1" applyBorder="1"/>
    <xf numFmtId="0" fontId="13" fillId="0" borderId="4" xfId="0" applyFont="1" applyFill="1" applyBorder="1"/>
    <xf numFmtId="0" fontId="13" fillId="0" borderId="0" xfId="0" applyFont="1" applyFill="1" applyBorder="1"/>
    <xf numFmtId="0" fontId="13" fillId="0" borderId="17" xfId="0" applyFont="1" applyFill="1" applyBorder="1"/>
    <xf numFmtId="0" fontId="13" fillId="0" borderId="0" xfId="0" applyFont="1"/>
    <xf numFmtId="0" fontId="13" fillId="0" borderId="9" xfId="0" applyFont="1" applyBorder="1"/>
    <xf numFmtId="0" fontId="13" fillId="0" borderId="18" xfId="0" applyFont="1" applyBorder="1"/>
    <xf numFmtId="0" fontId="13" fillId="0" borderId="19" xfId="0" applyFont="1" applyBorder="1"/>
    <xf numFmtId="3" fontId="2" fillId="0" borderId="17" xfId="0" applyNumberFormat="1" applyFont="1" applyBorder="1" applyAlignment="1">
      <alignment horizontal="center"/>
    </xf>
    <xf numFmtId="3" fontId="2" fillId="0" borderId="13" xfId="0" applyNumberFormat="1" applyFont="1" applyBorder="1" applyAlignment="1">
      <alignment horizontal="center"/>
    </xf>
    <xf numFmtId="3" fontId="2" fillId="0" borderId="13" xfId="0" applyNumberFormat="1" applyFont="1" applyFill="1" applyBorder="1" applyAlignment="1">
      <alignment horizontal="center"/>
    </xf>
    <xf numFmtId="3" fontId="3" fillId="0" borderId="8" xfId="0" applyNumberFormat="1" applyFont="1" applyBorder="1" applyAlignment="1">
      <alignment horizontal="center"/>
    </xf>
    <xf numFmtId="3" fontId="3" fillId="0" borderId="8" xfId="0" applyNumberFormat="1" applyFont="1" applyFill="1" applyBorder="1" applyAlignment="1">
      <alignment horizontal="center"/>
    </xf>
    <xf numFmtId="3" fontId="2" fillId="0" borderId="20" xfId="0" applyNumberFormat="1" applyFont="1" applyBorder="1" applyAlignment="1">
      <alignment horizontal="center"/>
    </xf>
    <xf numFmtId="3" fontId="2" fillId="0" borderId="22" xfId="0" applyNumberFormat="1" applyFont="1" applyBorder="1" applyAlignment="1">
      <alignment horizontal="center"/>
    </xf>
    <xf numFmtId="3" fontId="2" fillId="0" borderId="20" xfId="0" applyNumberFormat="1" applyFont="1" applyFill="1" applyBorder="1" applyAlignment="1">
      <alignment horizontal="center"/>
    </xf>
    <xf numFmtId="3" fontId="2" fillId="0" borderId="4" xfId="0" applyNumberFormat="1" applyFont="1" applyBorder="1" applyAlignment="1">
      <alignment horizontal="center"/>
    </xf>
    <xf numFmtId="3" fontId="2" fillId="0" borderId="8" xfId="0" applyNumberFormat="1" applyFont="1" applyBorder="1" applyAlignment="1">
      <alignment horizontal="center"/>
    </xf>
    <xf numFmtId="3" fontId="2" fillId="0" borderId="8" xfId="0" applyNumberFormat="1" applyFont="1" applyFill="1" applyBorder="1" applyAlignment="1">
      <alignment horizontal="center"/>
    </xf>
    <xf numFmtId="3" fontId="2" fillId="0" borderId="21" xfId="0" applyNumberFormat="1" applyFont="1" applyBorder="1" applyAlignment="1">
      <alignment horizontal="center"/>
    </xf>
    <xf numFmtId="3" fontId="3" fillId="0" borderId="13" xfId="0" applyNumberFormat="1" applyFont="1" applyFill="1" applyBorder="1" applyAlignment="1">
      <alignment horizontal="center"/>
    </xf>
    <xf numFmtId="3" fontId="3" fillId="0" borderId="13" xfId="0" applyNumberFormat="1" applyFont="1" applyBorder="1" applyAlignment="1">
      <alignment horizontal="center"/>
    </xf>
    <xf numFmtId="3" fontId="2" fillId="0" borderId="15" xfId="0" applyNumberFormat="1" applyFont="1" applyBorder="1" applyAlignment="1">
      <alignment horizontal="center"/>
    </xf>
    <xf numFmtId="3" fontId="2" fillId="0" borderId="15" xfId="0" applyNumberFormat="1" applyFont="1" applyFill="1" applyBorder="1" applyAlignment="1">
      <alignment horizontal="center"/>
    </xf>
    <xf numFmtId="3" fontId="3" fillId="5" borderId="8" xfId="0" applyNumberFormat="1" applyFont="1" applyFill="1" applyBorder="1" applyAlignment="1">
      <alignment horizontal="center"/>
    </xf>
    <xf numFmtId="3" fontId="2" fillId="0" borderId="19" xfId="0" applyNumberFormat="1" applyFont="1" applyBorder="1" applyAlignment="1">
      <alignment horizontal="center"/>
    </xf>
    <xf numFmtId="3" fontId="3" fillId="0" borderId="15" xfId="0" applyNumberFormat="1" applyFont="1" applyFill="1" applyBorder="1" applyAlignment="1">
      <alignment horizontal="center"/>
    </xf>
    <xf numFmtId="3" fontId="2" fillId="0" borderId="0" xfId="0" applyNumberFormat="1" applyFont="1" applyAlignment="1">
      <alignment horizontal="center"/>
    </xf>
    <xf numFmtId="3" fontId="2" fillId="0" borderId="0" xfId="0" applyNumberFormat="1" applyFont="1" applyFill="1" applyAlignment="1">
      <alignment horizontal="center"/>
    </xf>
    <xf numFmtId="166" fontId="2" fillId="0" borderId="13" xfId="0" applyNumberFormat="1" applyFont="1" applyFill="1" applyBorder="1" applyAlignment="1">
      <alignment horizontal="center"/>
    </xf>
    <xf numFmtId="0" fontId="2" fillId="0" borderId="0" xfId="0" applyFont="1" applyAlignment="1">
      <alignment horizontal="left" wrapText="1"/>
    </xf>
    <xf numFmtId="0" fontId="1" fillId="0" borderId="0" xfId="0" applyFont="1" applyAlignment="1">
      <alignment horizontal="left" wrapText="1"/>
    </xf>
    <xf numFmtId="0" fontId="14" fillId="0" borderId="0" xfId="0" applyFont="1" applyBorder="1" applyAlignment="1">
      <alignment horizontal="left" wrapText="1"/>
    </xf>
    <xf numFmtId="0" fontId="14" fillId="0" borderId="17" xfId="0" applyFont="1" applyBorder="1" applyAlignment="1">
      <alignment horizontal="left" wrapText="1"/>
    </xf>
    <xf numFmtId="0" fontId="15" fillId="0" borderId="23" xfId="0" applyFont="1" applyFill="1" applyBorder="1" applyAlignment="1">
      <alignment horizontal="left" wrapText="1"/>
    </xf>
    <xf numFmtId="0" fontId="15" fillId="0" borderId="24" xfId="0" applyFont="1" applyFill="1" applyBorder="1" applyAlignment="1">
      <alignment horizontal="lef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2012.13</a:t>
            </a:r>
            <a:r>
              <a:rPr lang="en-US" sz="1400" baseline="0"/>
              <a:t> CASH SPEND BY MONTH</a:t>
            </a:r>
            <a:endParaRPr lang="en-US" sz="1400"/>
          </a:p>
        </c:rich>
      </c:tx>
      <c:layout>
        <c:manualLayout>
          <c:xMode val="edge"/>
          <c:yMode val="edge"/>
          <c:x val="0.22136360343492098"/>
          <c:y val="2.7777952755905513E-2"/>
        </c:manualLayout>
      </c:layout>
      <c:overlay val="0"/>
    </c:title>
    <c:autoTitleDeleted val="0"/>
    <c:plotArea>
      <c:layout/>
      <c:barChart>
        <c:barDir val="col"/>
        <c:grouping val="clustered"/>
        <c:varyColors val="0"/>
        <c:ser>
          <c:idx val="0"/>
          <c:order val="0"/>
          <c:tx>
            <c:v>£'000s</c:v>
          </c:tx>
          <c:invertIfNegative val="0"/>
          <c:cat>
            <c:strLit>
              <c:ptCount val="12"/>
              <c:pt idx="0">
                <c:v>Apr</c:v>
              </c:pt>
              <c:pt idx="1">
                <c:v>May</c:v>
              </c:pt>
              <c:pt idx="2">
                <c:v>Jun </c:v>
              </c:pt>
              <c:pt idx="3">
                <c:v>Jul</c:v>
              </c:pt>
              <c:pt idx="4">
                <c:v>Aug</c:v>
              </c:pt>
              <c:pt idx="5">
                <c:v>Sep</c:v>
              </c:pt>
              <c:pt idx="6">
                <c:v>Oct</c:v>
              </c:pt>
              <c:pt idx="7">
                <c:v>Nov</c:v>
              </c:pt>
              <c:pt idx="8">
                <c:v>Dec</c:v>
              </c:pt>
              <c:pt idx="9">
                <c:v>Jan</c:v>
              </c:pt>
              <c:pt idx="10">
                <c:v>Feb</c:v>
              </c:pt>
              <c:pt idx="11">
                <c:v>Mar</c:v>
              </c:pt>
            </c:strLit>
          </c:cat>
          <c:val>
            <c:numLit>
              <c:formatCode>General</c:formatCode>
              <c:ptCount val="12"/>
              <c:pt idx="0">
                <c:v>33112</c:v>
              </c:pt>
              <c:pt idx="1">
                <c:v>20192</c:v>
              </c:pt>
              <c:pt idx="2">
                <c:v>21610</c:v>
              </c:pt>
              <c:pt idx="3">
                <c:v>29892</c:v>
              </c:pt>
              <c:pt idx="4">
                <c:v>19122</c:v>
              </c:pt>
              <c:pt idx="5">
                <c:v>20606</c:v>
              </c:pt>
              <c:pt idx="6">
                <c:v>30510</c:v>
              </c:pt>
              <c:pt idx="7">
                <c:v>19202</c:v>
              </c:pt>
              <c:pt idx="8">
                <c:v>24434.400000000001</c:v>
              </c:pt>
              <c:pt idx="9">
                <c:v>30484.400000000001</c:v>
              </c:pt>
              <c:pt idx="10">
                <c:v>27234.400000000001</c:v>
              </c:pt>
              <c:pt idx="11">
                <c:v>23817.4</c:v>
              </c:pt>
            </c:numLit>
          </c:val>
        </c:ser>
        <c:dLbls>
          <c:showLegendKey val="0"/>
          <c:showVal val="0"/>
          <c:showCatName val="0"/>
          <c:showSerName val="0"/>
          <c:showPercent val="0"/>
          <c:showBubbleSize val="0"/>
        </c:dLbls>
        <c:gapWidth val="150"/>
        <c:axId val="127425536"/>
        <c:axId val="127554304"/>
      </c:barChart>
      <c:catAx>
        <c:axId val="127425536"/>
        <c:scaling>
          <c:orientation val="minMax"/>
        </c:scaling>
        <c:delete val="0"/>
        <c:axPos val="b"/>
        <c:majorTickMark val="none"/>
        <c:minorTickMark val="none"/>
        <c:tickLblPos val="nextTo"/>
        <c:crossAx val="127554304"/>
        <c:crosses val="autoZero"/>
        <c:auto val="1"/>
        <c:lblAlgn val="ctr"/>
        <c:lblOffset val="100"/>
        <c:noMultiLvlLbl val="0"/>
      </c:catAx>
      <c:valAx>
        <c:axId val="127554304"/>
        <c:scaling>
          <c:orientation val="minMax"/>
        </c:scaling>
        <c:delete val="0"/>
        <c:axPos val="l"/>
        <c:majorGridlines/>
        <c:numFmt formatCode="General" sourceLinked="1"/>
        <c:majorTickMark val="none"/>
        <c:minorTickMark val="none"/>
        <c:tickLblPos val="nextTo"/>
        <c:crossAx val="127425536"/>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26</xdr:row>
      <xdr:rowOff>0</xdr:rowOff>
    </xdr:from>
    <xdr:to>
      <xdr:col>1</xdr:col>
      <xdr:colOff>3133725</xdr:colOff>
      <xdr:row>33</xdr:row>
      <xdr:rowOff>114300</xdr:rowOff>
    </xdr:to>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10200"/>
          <a:ext cx="3743325" cy="144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28576</xdr:colOff>
      <xdr:row>0</xdr:row>
      <xdr:rowOff>180975</xdr:rowOff>
    </xdr:from>
    <xdr:to>
      <xdr:col>11</xdr:col>
      <xdr:colOff>1428751</xdr:colOff>
      <xdr:row>11</xdr:row>
      <xdr:rowOff>9525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0</xdr:colOff>
      <xdr:row>13</xdr:row>
      <xdr:rowOff>1</xdr:rowOff>
    </xdr:from>
    <xdr:to>
      <xdr:col>12</xdr:col>
      <xdr:colOff>0</xdr:colOff>
      <xdr:row>20</xdr:row>
      <xdr:rowOff>152400</xdr:rowOff>
    </xdr:to>
    <xdr:pic>
      <xdr:nvPicPr>
        <xdr:cNvPr id="3" name="Picture 2"/>
        <xdr:cNvPicPr>
          <a:picLocks noChangeAspect="1"/>
        </xdr:cNvPicPr>
      </xdr:nvPicPr>
      <xdr:blipFill>
        <a:blip xmlns:r="http://schemas.openxmlformats.org/officeDocument/2006/relationships" r:embed="rId3"/>
        <a:stretch>
          <a:fillRect/>
        </a:stretch>
      </xdr:blipFill>
      <xdr:spPr>
        <a:xfrm>
          <a:off x="5534025" y="2514601"/>
          <a:ext cx="5400675" cy="2143124"/>
        </a:xfrm>
        <a:prstGeom prst="rect">
          <a:avLst/>
        </a:prstGeom>
      </xdr:spPr>
    </xdr:pic>
    <xdr:clientData/>
  </xdr:twoCellAnchor>
  <xdr:twoCellAnchor editAs="oneCell">
    <xdr:from>
      <xdr:col>5</xdr:col>
      <xdr:colOff>0</xdr:colOff>
      <xdr:row>21</xdr:row>
      <xdr:rowOff>38101</xdr:rowOff>
    </xdr:from>
    <xdr:to>
      <xdr:col>12</xdr:col>
      <xdr:colOff>0</xdr:colOff>
      <xdr:row>30</xdr:row>
      <xdr:rowOff>180975</xdr:rowOff>
    </xdr:to>
    <xdr:pic>
      <xdr:nvPicPr>
        <xdr:cNvPr id="5" name="Picture 4"/>
        <xdr:cNvPicPr>
          <a:picLocks noChangeAspect="1"/>
        </xdr:cNvPicPr>
      </xdr:nvPicPr>
      <xdr:blipFill>
        <a:blip xmlns:r="http://schemas.openxmlformats.org/officeDocument/2006/relationships" r:embed="rId4"/>
        <a:stretch>
          <a:fillRect/>
        </a:stretch>
      </xdr:blipFill>
      <xdr:spPr>
        <a:xfrm>
          <a:off x="5534025" y="4657726"/>
          <a:ext cx="5400675" cy="22574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9"/>
  <sheetViews>
    <sheetView showGridLines="0" tabSelected="1" topLeftCell="A37" workbookViewId="0">
      <selection activeCell="D42" sqref="D42"/>
    </sheetView>
  </sheetViews>
  <sheetFormatPr defaultRowHeight="14.25" x14ac:dyDescent="0.2"/>
  <cols>
    <col min="1" max="1" width="51" style="52" customWidth="1"/>
    <col min="2" max="2" width="24.140625" style="76" customWidth="1"/>
    <col min="3" max="3" width="16" style="76" customWidth="1"/>
    <col min="4" max="4" width="15.7109375" style="51" customWidth="1"/>
    <col min="5" max="5" width="16.28515625" style="52" hidden="1" customWidth="1"/>
    <col min="6" max="6" width="5.28515625" style="52" customWidth="1"/>
    <col min="7" max="16384" width="9.140625" style="52"/>
  </cols>
  <sheetData>
    <row r="1" spans="1:5" ht="15" x14ac:dyDescent="0.25">
      <c r="A1" s="50" t="s">
        <v>66</v>
      </c>
      <c r="B1" s="51"/>
      <c r="C1" s="51"/>
    </row>
    <row r="2" spans="1:5" ht="17.25" customHeight="1" x14ac:dyDescent="0.25">
      <c r="A2" s="50"/>
      <c r="B2" s="51"/>
      <c r="C2" s="51"/>
    </row>
    <row r="3" spans="1:5" ht="45" x14ac:dyDescent="0.2">
      <c r="A3" s="53"/>
      <c r="B3" s="54" t="s">
        <v>54</v>
      </c>
      <c r="C3" s="54" t="s">
        <v>55</v>
      </c>
      <c r="D3" s="81" t="s">
        <v>65</v>
      </c>
      <c r="E3" s="54" t="s">
        <v>56</v>
      </c>
    </row>
    <row r="4" spans="1:5" ht="30" x14ac:dyDescent="0.25">
      <c r="A4" s="55" t="s">
        <v>42</v>
      </c>
      <c r="B4" s="48" t="s">
        <v>57</v>
      </c>
      <c r="C4" s="48" t="s">
        <v>57</v>
      </c>
      <c r="D4" s="82" t="s">
        <v>57</v>
      </c>
      <c r="E4" s="48" t="s">
        <v>57</v>
      </c>
    </row>
    <row r="5" spans="1:5" ht="8.25" customHeight="1" x14ac:dyDescent="0.25">
      <c r="A5" s="55"/>
      <c r="B5" s="56"/>
      <c r="C5" s="57"/>
      <c r="D5" s="58"/>
      <c r="E5" s="58"/>
    </row>
    <row r="6" spans="1:5" ht="15.75" x14ac:dyDescent="0.25">
      <c r="A6" s="59" t="s">
        <v>15</v>
      </c>
      <c r="B6" s="60"/>
      <c r="C6" s="61"/>
      <c r="D6" s="83"/>
      <c r="E6" s="62"/>
    </row>
    <row r="7" spans="1:5" ht="15.75" x14ac:dyDescent="0.25">
      <c r="A7" s="63" t="s">
        <v>61</v>
      </c>
      <c r="B7" s="94">
        <v>204.946</v>
      </c>
      <c r="C7" s="95">
        <v>-17.53</v>
      </c>
      <c r="D7" s="96">
        <v>-15.67</v>
      </c>
      <c r="E7" s="60">
        <v>-13.066600000000014</v>
      </c>
    </row>
    <row r="8" spans="1:5" ht="15" x14ac:dyDescent="0.25">
      <c r="A8" s="64" t="s">
        <v>16</v>
      </c>
      <c r="B8" s="94">
        <v>28477.478999999999</v>
      </c>
      <c r="C8" s="95">
        <v>-1297.6300000000001</v>
      </c>
      <c r="D8" s="96">
        <v>-2245.54</v>
      </c>
      <c r="E8" s="65">
        <v>-20.22982999999995</v>
      </c>
    </row>
    <row r="9" spans="1:5" ht="15" x14ac:dyDescent="0.25">
      <c r="A9" s="66"/>
      <c r="B9" s="97">
        <f>SUM(B7:B8)</f>
        <v>28682.424999999999</v>
      </c>
      <c r="C9" s="97">
        <f t="shared" ref="C9:D9" si="0">SUM(C7:C8)</f>
        <v>-1315.16</v>
      </c>
      <c r="D9" s="98">
        <f t="shared" si="0"/>
        <v>-2261.21</v>
      </c>
      <c r="E9" s="68">
        <v>-20.22982999999995</v>
      </c>
    </row>
    <row r="10" spans="1:5" ht="15.75" x14ac:dyDescent="0.25">
      <c r="A10" s="59" t="s">
        <v>17</v>
      </c>
      <c r="B10" s="99"/>
      <c r="C10" s="100"/>
      <c r="D10" s="101"/>
      <c r="E10" s="62"/>
    </row>
    <row r="11" spans="1:5" ht="15" x14ac:dyDescent="0.25">
      <c r="A11" s="66" t="s">
        <v>18</v>
      </c>
      <c r="B11" s="95">
        <v>8834.0849999999991</v>
      </c>
      <c r="C11" s="102">
        <v>263.2</v>
      </c>
      <c r="D11" s="96">
        <v>963</v>
      </c>
      <c r="E11" s="60">
        <v>2.4000000000000198E-4</v>
      </c>
    </row>
    <row r="12" spans="1:5" ht="15" x14ac:dyDescent="0.25">
      <c r="A12" s="66" t="s">
        <v>19</v>
      </c>
      <c r="B12" s="95">
        <v>104278</v>
      </c>
      <c r="C12" s="102">
        <v>0</v>
      </c>
      <c r="D12" s="96">
        <v>-0.4</v>
      </c>
      <c r="E12" s="60">
        <v>0</v>
      </c>
    </row>
    <row r="13" spans="1:5" ht="15" x14ac:dyDescent="0.25">
      <c r="A13" s="66" t="s">
        <v>20</v>
      </c>
      <c r="B13" s="95">
        <v>656</v>
      </c>
      <c r="C13" s="102">
        <v>6.97</v>
      </c>
      <c r="D13" s="96">
        <v>6.81</v>
      </c>
      <c r="E13" s="60">
        <v>0</v>
      </c>
    </row>
    <row r="14" spans="1:5" ht="15" x14ac:dyDescent="0.25">
      <c r="A14" s="66" t="s">
        <v>21</v>
      </c>
      <c r="B14" s="95">
        <v>890.70299999999997</v>
      </c>
      <c r="C14" s="102">
        <v>53.93</v>
      </c>
      <c r="D14" s="96">
        <v>73.06</v>
      </c>
      <c r="E14" s="60">
        <v>0</v>
      </c>
    </row>
    <row r="15" spans="1:5" ht="15" x14ac:dyDescent="0.25">
      <c r="A15" s="66" t="s">
        <v>22</v>
      </c>
      <c r="B15" s="95">
        <v>1268.066</v>
      </c>
      <c r="C15" s="102">
        <v>128.63</v>
      </c>
      <c r="D15" s="96">
        <v>136.34</v>
      </c>
      <c r="E15" s="60">
        <v>8.9000000007217746E-4</v>
      </c>
    </row>
    <row r="16" spans="1:5" ht="15" x14ac:dyDescent="0.25">
      <c r="A16" s="66" t="s">
        <v>23</v>
      </c>
      <c r="B16" s="95">
        <v>413.31700000000001</v>
      </c>
      <c r="C16" s="102">
        <v>-43.98</v>
      </c>
      <c r="D16" s="96">
        <v>0</v>
      </c>
      <c r="E16" s="60">
        <v>2.9999999999995455E-4</v>
      </c>
    </row>
    <row r="17" spans="1:5" ht="15" x14ac:dyDescent="0.25">
      <c r="A17" s="66" t="s">
        <v>24</v>
      </c>
      <c r="B17" s="95">
        <v>4788.018</v>
      </c>
      <c r="C17" s="102">
        <v>-40.130000000000003</v>
      </c>
      <c r="D17" s="96">
        <v>0</v>
      </c>
      <c r="E17" s="60">
        <v>0.36136999999999991</v>
      </c>
    </row>
    <row r="18" spans="1:5" ht="15" x14ac:dyDescent="0.25">
      <c r="A18" s="66" t="s">
        <v>47</v>
      </c>
      <c r="B18" s="95">
        <v>1174.422</v>
      </c>
      <c r="C18" s="102">
        <v>-16.97</v>
      </c>
      <c r="D18" s="96">
        <v>24.78</v>
      </c>
      <c r="E18" s="60">
        <v>-59.279900000000005</v>
      </c>
    </row>
    <row r="19" spans="1:5" ht="15" x14ac:dyDescent="0.25">
      <c r="A19" s="66" t="s">
        <v>25</v>
      </c>
      <c r="B19" s="95">
        <v>4406.0720000000001</v>
      </c>
      <c r="C19" s="102">
        <v>141.34</v>
      </c>
      <c r="D19" s="96">
        <v>-451.76</v>
      </c>
      <c r="E19" s="60">
        <v>445.15431999999998</v>
      </c>
    </row>
    <row r="20" spans="1:5" ht="15" x14ac:dyDescent="0.25">
      <c r="A20" s="69"/>
      <c r="B20" s="97">
        <f>SUM(B11:B19)</f>
        <v>126708.68299999999</v>
      </c>
      <c r="C20" s="97">
        <f>SUM(C11:C19)</f>
        <v>492.99</v>
      </c>
      <c r="D20" s="98">
        <f t="shared" ref="D20" si="1">SUM(D11:D19)</f>
        <v>751.82999999999993</v>
      </c>
      <c r="E20" s="67">
        <v>386.23722000000004</v>
      </c>
    </row>
    <row r="21" spans="1:5" ht="15" x14ac:dyDescent="0.25">
      <c r="A21" s="69"/>
      <c r="B21" s="95"/>
      <c r="C21" s="103"/>
      <c r="D21" s="104"/>
      <c r="E21" s="70"/>
    </row>
    <row r="22" spans="1:5" ht="15.75" x14ac:dyDescent="0.25">
      <c r="A22" s="59" t="s">
        <v>26</v>
      </c>
      <c r="B22" s="99"/>
      <c r="C22" s="99"/>
      <c r="D22" s="101"/>
      <c r="E22" s="62"/>
    </row>
    <row r="23" spans="1:5" ht="15" x14ac:dyDescent="0.25">
      <c r="A23" s="66" t="s">
        <v>27</v>
      </c>
      <c r="B23" s="95">
        <v>36460.599000000002</v>
      </c>
      <c r="C23" s="95">
        <v>-1121.33</v>
      </c>
      <c r="D23" s="96">
        <v>-677.67</v>
      </c>
      <c r="E23" s="60">
        <v>-631.03261999999893</v>
      </c>
    </row>
    <row r="24" spans="1:5" ht="15" x14ac:dyDescent="0.25">
      <c r="A24" s="66" t="s">
        <v>14</v>
      </c>
      <c r="B24" s="95">
        <v>8380.5650000000005</v>
      </c>
      <c r="C24" s="95">
        <v>-359.79</v>
      </c>
      <c r="D24" s="96">
        <v>-541.09</v>
      </c>
      <c r="E24" s="60">
        <v>-5.2999999998544923E-4</v>
      </c>
    </row>
    <row r="25" spans="1:5" ht="15" x14ac:dyDescent="0.25">
      <c r="A25" s="66" t="s">
        <v>28</v>
      </c>
      <c r="B25" s="95">
        <v>21066.603999999999</v>
      </c>
      <c r="C25" s="95">
        <v>0</v>
      </c>
      <c r="D25" s="96">
        <v>0</v>
      </c>
      <c r="E25" s="60">
        <v>0</v>
      </c>
    </row>
    <row r="26" spans="1:5" ht="15" x14ac:dyDescent="0.25">
      <c r="A26" s="66" t="s">
        <v>13</v>
      </c>
      <c r="B26" s="95">
        <v>20852.208999999999</v>
      </c>
      <c r="C26" s="95">
        <v>346.35</v>
      </c>
      <c r="D26" s="96">
        <v>0</v>
      </c>
      <c r="E26" s="60">
        <v>0</v>
      </c>
    </row>
    <row r="27" spans="1:5" ht="15" x14ac:dyDescent="0.25">
      <c r="A27" s="66" t="s">
        <v>29</v>
      </c>
      <c r="B27" s="95">
        <v>3414.5839999999998</v>
      </c>
      <c r="C27" s="95">
        <v>-41.19</v>
      </c>
      <c r="D27" s="96">
        <v>0</v>
      </c>
      <c r="E27" s="60">
        <v>-5.4000000000814909E-4</v>
      </c>
    </row>
    <row r="28" spans="1:5" ht="15" x14ac:dyDescent="0.25">
      <c r="A28" s="66" t="s">
        <v>69</v>
      </c>
      <c r="B28" s="95">
        <v>6454.9690000000001</v>
      </c>
      <c r="C28" s="95">
        <v>-88.61</v>
      </c>
      <c r="D28" s="96">
        <v>-68.790000000000006</v>
      </c>
      <c r="E28" s="60">
        <v>0</v>
      </c>
    </row>
    <row r="29" spans="1:5" ht="15" x14ac:dyDescent="0.25">
      <c r="A29" s="66" t="s">
        <v>30</v>
      </c>
      <c r="B29" s="95">
        <v>2697.645</v>
      </c>
      <c r="C29" s="95">
        <v>-260.27</v>
      </c>
      <c r="D29" s="96">
        <v>14.07</v>
      </c>
      <c r="E29" s="65">
        <v>-91.348779999999934</v>
      </c>
    </row>
    <row r="30" spans="1:5" ht="15" x14ac:dyDescent="0.25">
      <c r="A30" s="69"/>
      <c r="B30" s="97">
        <f>SUM(B23:B29)</f>
        <v>99327.175000000017</v>
      </c>
      <c r="C30" s="97">
        <f t="shared" ref="C30:D30" si="2">SUM(C23:C29)</f>
        <v>-1524.84</v>
      </c>
      <c r="D30" s="98">
        <f t="shared" si="2"/>
        <v>-1273.48</v>
      </c>
      <c r="E30" s="67">
        <v>-722.38246999999888</v>
      </c>
    </row>
    <row r="31" spans="1:5" ht="15" x14ac:dyDescent="0.25">
      <c r="A31"/>
      <c r="B31" s="95"/>
      <c r="C31" s="103"/>
      <c r="D31" s="104"/>
      <c r="E31" s="70"/>
    </row>
    <row r="32" spans="1:5" ht="15.75" x14ac:dyDescent="0.25">
      <c r="A32" s="59" t="s">
        <v>31</v>
      </c>
      <c r="B32" s="99"/>
      <c r="C32" s="99"/>
      <c r="D32" s="101"/>
      <c r="E32" s="62"/>
    </row>
    <row r="33" spans="1:10" ht="15" x14ac:dyDescent="0.25">
      <c r="A33" s="66" t="s">
        <v>32</v>
      </c>
      <c r="B33" s="95">
        <v>5404.1679999999997</v>
      </c>
      <c r="C33" s="95">
        <v>-167.08</v>
      </c>
      <c r="D33" s="96">
        <v>-163.96</v>
      </c>
      <c r="E33" s="60">
        <v>-332.27770999999973</v>
      </c>
    </row>
    <row r="34" spans="1:10" ht="15" hidden="1" x14ac:dyDescent="0.25">
      <c r="A34" s="66" t="s">
        <v>33</v>
      </c>
      <c r="B34" s="95">
        <v>0</v>
      </c>
      <c r="C34" s="95">
        <v>0</v>
      </c>
      <c r="D34" s="96">
        <v>0</v>
      </c>
      <c r="E34" s="60">
        <v>0</v>
      </c>
    </row>
    <row r="35" spans="1:10" ht="15" x14ac:dyDescent="0.25">
      <c r="A35" s="66" t="s">
        <v>34</v>
      </c>
      <c r="B35" s="95">
        <v>2122</v>
      </c>
      <c r="C35" s="95">
        <v>0</v>
      </c>
      <c r="D35" s="96">
        <v>0</v>
      </c>
      <c r="E35" s="65">
        <v>0</v>
      </c>
    </row>
    <row r="36" spans="1:10" ht="15" x14ac:dyDescent="0.25">
      <c r="A36" s="69"/>
      <c r="B36" s="97">
        <f>SUM(B32:B35)</f>
        <v>7526.1679999999997</v>
      </c>
      <c r="C36" s="97">
        <f t="shared" ref="C36:D36" si="3">SUM(C32:C35)</f>
        <v>-167.08</v>
      </c>
      <c r="D36" s="98">
        <f t="shared" si="3"/>
        <v>-163.96</v>
      </c>
      <c r="E36" s="67">
        <v>-332.27770999999973</v>
      </c>
    </row>
    <row r="37" spans="1:10" ht="15" x14ac:dyDescent="0.25">
      <c r="A37"/>
      <c r="B37" s="95"/>
      <c r="C37" s="105"/>
      <c r="D37" s="104"/>
      <c r="E37" s="70"/>
    </row>
    <row r="38" spans="1:10" ht="15.75" x14ac:dyDescent="0.25">
      <c r="A38" s="59" t="s">
        <v>36</v>
      </c>
      <c r="B38" s="99"/>
      <c r="C38" s="99"/>
      <c r="D38" s="101"/>
      <c r="E38" s="62"/>
    </row>
    <row r="39" spans="1:10" ht="15" x14ac:dyDescent="0.25">
      <c r="A39" s="66" t="s">
        <v>37</v>
      </c>
      <c r="B39" s="95">
        <v>4570</v>
      </c>
      <c r="C39" s="95">
        <v>0</v>
      </c>
      <c r="D39" s="95">
        <v>0</v>
      </c>
      <c r="E39" s="60">
        <v>0</v>
      </c>
    </row>
    <row r="40" spans="1:10" ht="15" x14ac:dyDescent="0.25">
      <c r="A40" s="66" t="s">
        <v>60</v>
      </c>
      <c r="B40" s="95">
        <v>1141</v>
      </c>
      <c r="C40" s="95">
        <v>0</v>
      </c>
      <c r="D40" s="95">
        <v>0</v>
      </c>
      <c r="E40" s="60">
        <v>0</v>
      </c>
    </row>
    <row r="41" spans="1:10" ht="15" x14ac:dyDescent="0.2">
      <c r="A41" s="71" t="s">
        <v>58</v>
      </c>
      <c r="B41" s="95">
        <v>1231.3529999999992</v>
      </c>
      <c r="C41" s="95">
        <v>-1</v>
      </c>
      <c r="D41" s="96">
        <f>-186+2179</f>
        <v>1993</v>
      </c>
      <c r="E41" s="60">
        <v>-2313.076</v>
      </c>
    </row>
    <row r="42" spans="1:10" ht="15" x14ac:dyDescent="0.25">
      <c r="A42" s="66" t="s">
        <v>11</v>
      </c>
      <c r="B42" s="95">
        <v>2179</v>
      </c>
      <c r="C42" s="95">
        <v>0</v>
      </c>
      <c r="D42" s="95">
        <v>-2179</v>
      </c>
      <c r="E42" s="60">
        <v>0</v>
      </c>
    </row>
    <row r="43" spans="1:10" ht="29.25" customHeight="1" x14ac:dyDescent="0.25">
      <c r="A43" s="85" t="s">
        <v>67</v>
      </c>
      <c r="B43" s="95"/>
      <c r="C43" s="95"/>
      <c r="D43" s="96">
        <v>2612</v>
      </c>
      <c r="E43" s="115"/>
      <c r="F43" s="84"/>
      <c r="G43" s="84"/>
      <c r="H43" s="84"/>
      <c r="I43" s="84"/>
      <c r="J43" s="84"/>
    </row>
    <row r="44" spans="1:10" ht="29.25" customHeight="1" x14ac:dyDescent="0.25">
      <c r="A44" s="85" t="s">
        <v>62</v>
      </c>
      <c r="B44" s="95"/>
      <c r="C44" s="95"/>
      <c r="D44" s="96">
        <v>675</v>
      </c>
      <c r="E44" s="115"/>
      <c r="F44" s="84"/>
      <c r="G44" s="84"/>
      <c r="H44" s="84"/>
      <c r="I44" s="84"/>
      <c r="J44" s="84"/>
    </row>
    <row r="45" spans="1:10" ht="30" x14ac:dyDescent="0.25">
      <c r="A45" s="85" t="s">
        <v>68</v>
      </c>
      <c r="B45" s="95"/>
      <c r="C45" s="95"/>
      <c r="D45" s="96">
        <v>170</v>
      </c>
      <c r="E45" s="115"/>
      <c r="F45" s="84"/>
      <c r="G45" s="84"/>
      <c r="H45" s="84"/>
      <c r="I45" s="84"/>
      <c r="J45" s="84"/>
    </row>
    <row r="46" spans="1:10" ht="15" x14ac:dyDescent="0.25">
      <c r="A46" s="66"/>
      <c r="B46" s="95"/>
      <c r="C46" s="95"/>
      <c r="D46" s="96"/>
      <c r="E46" s="115"/>
      <c r="F46" s="84"/>
      <c r="G46" s="84"/>
      <c r="H46" s="84"/>
      <c r="I46" s="84"/>
      <c r="J46" s="84"/>
    </row>
    <row r="47" spans="1:10" ht="15" x14ac:dyDescent="0.25">
      <c r="A47" s="9" t="s">
        <v>38</v>
      </c>
      <c r="B47" s="106">
        <v>1400</v>
      </c>
      <c r="C47" s="95"/>
      <c r="D47" s="96"/>
      <c r="E47" s="60"/>
    </row>
    <row r="48" spans="1:10" ht="15" x14ac:dyDescent="0.25">
      <c r="A48" s="9"/>
      <c r="B48" s="107"/>
      <c r="C48" s="108"/>
      <c r="D48" s="109"/>
      <c r="E48" s="65"/>
    </row>
    <row r="49" spans="1:5" ht="15" x14ac:dyDescent="0.25">
      <c r="A49" s="69"/>
      <c r="B49" s="97">
        <f>SUM(B39:B47)</f>
        <v>10521.352999999999</v>
      </c>
      <c r="C49" s="97">
        <f>SUM(C39:C47)</f>
        <v>-1</v>
      </c>
      <c r="D49" s="98">
        <f>SUM(D39:D47)</f>
        <v>3271</v>
      </c>
      <c r="E49" s="67">
        <v>0</v>
      </c>
    </row>
    <row r="50" spans="1:5" ht="15" x14ac:dyDescent="0.25">
      <c r="A50" s="69"/>
      <c r="B50" s="95"/>
      <c r="C50" s="103"/>
      <c r="D50" s="104"/>
      <c r="E50" s="70"/>
    </row>
    <row r="51" spans="1:5" ht="15.75" x14ac:dyDescent="0.25">
      <c r="A51" s="72" t="s">
        <v>39</v>
      </c>
      <c r="B51" s="110">
        <f>B9+B20+B30+B36+B49</f>
        <v>272765.804</v>
      </c>
      <c r="C51" s="110">
        <f>C9+C20+C30+C36+C49</f>
        <v>-2515.09</v>
      </c>
      <c r="D51" s="110">
        <f>D9+D20+D30+D36+D49</f>
        <v>324.17999999999984</v>
      </c>
      <c r="E51" s="73">
        <v>-688.6527899999985</v>
      </c>
    </row>
    <row r="52" spans="1:5" ht="15" x14ac:dyDescent="0.25">
      <c r="A52"/>
      <c r="B52" s="95"/>
      <c r="C52" s="103"/>
      <c r="D52" s="104"/>
      <c r="E52" s="70"/>
    </row>
    <row r="53" spans="1:5" ht="15" x14ac:dyDescent="0.25">
      <c r="A53" s="8" t="s">
        <v>46</v>
      </c>
      <c r="B53" s="99"/>
      <c r="C53" s="99"/>
      <c r="D53" s="101"/>
      <c r="E53" s="62"/>
    </row>
    <row r="54" spans="1:5" ht="15" x14ac:dyDescent="0.25">
      <c r="A54" s="66" t="s">
        <v>40</v>
      </c>
      <c r="B54" s="95">
        <v>69185.266000000003</v>
      </c>
      <c r="C54" s="95">
        <v>-259.81</v>
      </c>
      <c r="D54" s="96">
        <v>-35.1</v>
      </c>
      <c r="E54" s="60">
        <v>-30.458420000001031</v>
      </c>
    </row>
    <row r="55" spans="1:5" ht="15" x14ac:dyDescent="0.25">
      <c r="A55" s="66" t="s">
        <v>48</v>
      </c>
      <c r="B55" s="95">
        <v>6241.4690000000001</v>
      </c>
      <c r="C55" s="95">
        <v>-250.94</v>
      </c>
      <c r="D55" s="96">
        <v>-289.37</v>
      </c>
      <c r="E55" s="60">
        <v>-177.54967999999997</v>
      </c>
    </row>
    <row r="56" spans="1:5" ht="15" x14ac:dyDescent="0.25">
      <c r="A56" s="66" t="s">
        <v>59</v>
      </c>
      <c r="B56" s="95">
        <v>236.78800000000001</v>
      </c>
      <c r="C56" s="94">
        <v>16.52</v>
      </c>
      <c r="D56" s="96">
        <v>0</v>
      </c>
      <c r="E56" s="60">
        <v>4.9000000000251024E-4</v>
      </c>
    </row>
    <row r="57" spans="1:5" ht="15" x14ac:dyDescent="0.25">
      <c r="A57" s="66"/>
      <c r="B57" s="108"/>
      <c r="C57" s="111"/>
      <c r="D57" s="109"/>
      <c r="E57" s="65"/>
    </row>
    <row r="58" spans="1:5" ht="15.75" x14ac:dyDescent="0.25">
      <c r="A58" s="74" t="s">
        <v>41</v>
      </c>
      <c r="B58" s="112">
        <f>SUM(B51:B56)</f>
        <v>348429.32699999999</v>
      </c>
      <c r="C58" s="112">
        <f>SUM(C51:C56)</f>
        <v>-3009.32</v>
      </c>
      <c r="D58" s="112">
        <f>SUM(D51:D56)</f>
        <v>-0.29000000000019099</v>
      </c>
      <c r="E58" s="75">
        <f>SUM(E51:E56)</f>
        <v>-896.66039999999953</v>
      </c>
    </row>
    <row r="59" spans="1:5" x14ac:dyDescent="0.2">
      <c r="B59" s="113"/>
      <c r="C59" s="113"/>
      <c r="D59" s="114"/>
      <c r="E59" s="76"/>
    </row>
    <row r="60" spans="1:5" ht="15" x14ac:dyDescent="0.25">
      <c r="A60" s="77" t="s">
        <v>43</v>
      </c>
      <c r="B60" s="99"/>
      <c r="C60" s="99"/>
      <c r="D60" s="101"/>
      <c r="E60" s="62"/>
    </row>
    <row r="61" spans="1:5" x14ac:dyDescent="0.2">
      <c r="A61" s="78" t="s">
        <v>44</v>
      </c>
      <c r="B61" s="96">
        <v>-298369</v>
      </c>
      <c r="C61" s="95">
        <v>0</v>
      </c>
      <c r="D61" s="96">
        <v>0</v>
      </c>
      <c r="E61" s="60">
        <v>0</v>
      </c>
    </row>
    <row r="62" spans="1:5" ht="15" x14ac:dyDescent="0.25">
      <c r="A62" s="66" t="s">
        <v>35</v>
      </c>
      <c r="B62" s="96">
        <v>-50060.326999999997</v>
      </c>
      <c r="C62" s="95">
        <v>0</v>
      </c>
      <c r="D62" s="96">
        <v>0</v>
      </c>
      <c r="E62" s="60">
        <v>0</v>
      </c>
    </row>
    <row r="63" spans="1:5" x14ac:dyDescent="0.2">
      <c r="A63" s="78"/>
      <c r="B63" s="95"/>
      <c r="C63" s="108"/>
      <c r="D63" s="109"/>
      <c r="E63" s="65"/>
    </row>
    <row r="64" spans="1:5" s="80" customFormat="1" ht="15" x14ac:dyDescent="0.25">
      <c r="A64" s="79" t="s">
        <v>45</v>
      </c>
      <c r="B64" s="98">
        <f>SUM(B61:B63)</f>
        <v>-348429.32699999999</v>
      </c>
      <c r="C64" s="97">
        <f>SUM(C61:C63)</f>
        <v>0</v>
      </c>
      <c r="D64" s="98">
        <f>SUM(D61:D63)</f>
        <v>0</v>
      </c>
      <c r="E64" s="67">
        <v>0</v>
      </c>
    </row>
    <row r="66" spans="1:4" ht="33.75" customHeight="1" x14ac:dyDescent="0.2">
      <c r="A66" s="117" t="s">
        <v>71</v>
      </c>
      <c r="B66" s="116"/>
      <c r="C66" s="116"/>
      <c r="D66" s="116"/>
    </row>
    <row r="67" spans="1:4" x14ac:dyDescent="0.2">
      <c r="A67" s="116"/>
      <c r="B67" s="116"/>
      <c r="D67" s="84"/>
    </row>
    <row r="68" spans="1:4" ht="31.5" customHeight="1" x14ac:dyDescent="0.2">
      <c r="A68" s="116" t="s">
        <v>63</v>
      </c>
      <c r="B68" s="116"/>
      <c r="C68" s="116"/>
      <c r="D68" s="116"/>
    </row>
    <row r="69" spans="1:4" x14ac:dyDescent="0.2">
      <c r="D69" s="84"/>
    </row>
  </sheetData>
  <mergeCells count="3">
    <mergeCell ref="A67:B67"/>
    <mergeCell ref="A66:D66"/>
    <mergeCell ref="A68:D68"/>
  </mergeCells>
  <pageMargins left="0.70866141732283472" right="0.70866141732283472" top="0.74803149606299213" bottom="0.74803149606299213" header="0.31496062992125984" footer="0.31496062992125984"/>
  <pageSetup paperSize="9" scale="6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showGridLines="0" workbookViewId="0">
      <selection activeCell="A25" sqref="A25"/>
    </sheetView>
  </sheetViews>
  <sheetFormatPr defaultRowHeight="15" x14ac:dyDescent="0.25"/>
  <cols>
    <col min="2" max="2" width="47.140625" customWidth="1"/>
    <col min="4" max="4" width="10.85546875" customWidth="1"/>
    <col min="5" max="5" width="6.7109375" customWidth="1"/>
    <col min="6" max="10" width="9.140625" style="24"/>
    <col min="11" max="11" width="11.5703125" style="24" customWidth="1"/>
    <col min="12" max="12" width="23.7109375" style="24" customWidth="1"/>
  </cols>
  <sheetData>
    <row r="1" spans="1:12" x14ac:dyDescent="0.25">
      <c r="A1" s="10" t="s">
        <v>49</v>
      </c>
      <c r="B1" s="11"/>
      <c r="C1" s="11"/>
      <c r="D1" s="12"/>
      <c r="E1" s="11"/>
      <c r="F1" s="13" t="s">
        <v>53</v>
      </c>
      <c r="G1" s="14"/>
      <c r="H1" s="14"/>
      <c r="I1" s="14"/>
      <c r="J1" s="14"/>
      <c r="K1" s="14"/>
      <c r="L1" s="15"/>
    </row>
    <row r="2" spans="1:12" ht="15.75" thickBot="1" x14ac:dyDescent="0.3">
      <c r="A2" s="1" t="s">
        <v>51</v>
      </c>
      <c r="B2" s="45"/>
      <c r="C2" s="45"/>
      <c r="D2" s="17"/>
      <c r="E2" s="16"/>
      <c r="F2" s="18"/>
      <c r="G2" s="19"/>
      <c r="H2" s="19"/>
      <c r="I2" s="19"/>
      <c r="J2" s="19"/>
      <c r="K2" s="19"/>
      <c r="L2" s="20"/>
    </row>
    <row r="3" spans="1:12" ht="15.75" thickTop="1" x14ac:dyDescent="0.25">
      <c r="A3" s="2"/>
      <c r="B3" s="26"/>
      <c r="C3" s="3"/>
      <c r="D3" s="4"/>
      <c r="E3" s="16"/>
      <c r="F3" s="18"/>
      <c r="G3" s="19"/>
      <c r="H3" s="19"/>
      <c r="I3" s="19"/>
      <c r="J3" s="19"/>
      <c r="K3" s="19"/>
      <c r="L3" s="20"/>
    </row>
    <row r="4" spans="1:12" x14ac:dyDescent="0.25">
      <c r="A4" s="5" t="s">
        <v>0</v>
      </c>
      <c r="B4" s="27"/>
      <c r="C4" s="6" t="s">
        <v>1</v>
      </c>
      <c r="D4" s="7" t="s">
        <v>2</v>
      </c>
      <c r="E4" s="16"/>
      <c r="F4" s="18"/>
      <c r="G4" s="19"/>
      <c r="H4" s="19"/>
      <c r="I4" s="19"/>
      <c r="J4" s="19"/>
      <c r="K4" s="19"/>
      <c r="L4" s="20"/>
    </row>
    <row r="5" spans="1:12" ht="15.75" thickBot="1" x14ac:dyDescent="0.3">
      <c r="A5" s="28"/>
      <c r="B5" s="29"/>
      <c r="C5" s="30"/>
      <c r="D5" s="31"/>
      <c r="E5" s="16"/>
      <c r="F5" s="18"/>
      <c r="G5" s="19"/>
      <c r="H5" s="19"/>
      <c r="I5" s="19"/>
      <c r="J5" s="19"/>
      <c r="K5" s="19"/>
      <c r="L5" s="20"/>
    </row>
    <row r="6" spans="1:12" x14ac:dyDescent="0.25">
      <c r="A6" s="5" t="s">
        <v>3</v>
      </c>
      <c r="B6" s="27"/>
      <c r="C6" s="32"/>
      <c r="D6" s="33"/>
      <c r="E6" s="16"/>
      <c r="F6" s="18"/>
      <c r="G6" s="19"/>
      <c r="H6" s="19"/>
      <c r="I6" s="19"/>
      <c r="J6" s="19"/>
      <c r="K6" s="19"/>
      <c r="L6" s="20"/>
    </row>
    <row r="7" spans="1:12" x14ac:dyDescent="0.25">
      <c r="A7" s="34" t="s">
        <v>4</v>
      </c>
      <c r="B7" s="35"/>
      <c r="C7" s="36">
        <v>6314</v>
      </c>
      <c r="D7" s="46">
        <v>71253</v>
      </c>
      <c r="E7" s="16"/>
      <c r="F7" s="18"/>
      <c r="G7" s="19"/>
      <c r="H7" s="19"/>
      <c r="I7" s="19"/>
      <c r="J7" s="19"/>
      <c r="K7" s="19"/>
      <c r="L7" s="20"/>
    </row>
    <row r="8" spans="1:12" x14ac:dyDescent="0.25">
      <c r="A8" s="34" t="s">
        <v>5</v>
      </c>
      <c r="B8" s="35"/>
      <c r="C8" s="36">
        <v>5329</v>
      </c>
      <c r="D8" s="46">
        <v>69012</v>
      </c>
      <c r="E8" s="16"/>
      <c r="F8" s="18"/>
      <c r="G8" s="19"/>
      <c r="H8" s="19"/>
      <c r="I8" s="19"/>
      <c r="J8" s="19"/>
      <c r="K8" s="19"/>
      <c r="L8" s="20"/>
    </row>
    <row r="9" spans="1:12" x14ac:dyDescent="0.25">
      <c r="A9" s="34" t="s">
        <v>6</v>
      </c>
      <c r="B9" s="35"/>
      <c r="C9" s="37">
        <f>IF(C7=0,0,(C8/C7)*100)</f>
        <v>84.399746594868546</v>
      </c>
      <c r="D9" s="38">
        <f>IF(D7=0,0,(D8/D7)*100)</f>
        <v>96.85486926866237</v>
      </c>
      <c r="E9" s="16"/>
      <c r="F9" s="18"/>
      <c r="G9" s="19"/>
      <c r="H9" s="19"/>
      <c r="I9" s="19"/>
      <c r="J9" s="19"/>
      <c r="K9" s="19"/>
      <c r="L9" s="20"/>
    </row>
    <row r="10" spans="1:12" x14ac:dyDescent="0.25">
      <c r="A10" s="5" t="s">
        <v>7</v>
      </c>
      <c r="B10" s="27"/>
      <c r="C10" s="39"/>
      <c r="D10" s="40"/>
      <c r="E10" s="16"/>
      <c r="F10" s="18"/>
      <c r="G10" s="19"/>
      <c r="H10" s="19"/>
      <c r="I10" s="19"/>
      <c r="J10" s="19"/>
      <c r="K10" s="19"/>
      <c r="L10" s="20"/>
    </row>
    <row r="11" spans="1:12" x14ac:dyDescent="0.25">
      <c r="A11" s="34" t="s">
        <v>8</v>
      </c>
      <c r="B11" s="35"/>
      <c r="C11" s="36">
        <v>1566</v>
      </c>
      <c r="D11" s="46">
        <v>99209</v>
      </c>
      <c r="E11" s="16"/>
      <c r="F11" s="21"/>
      <c r="G11" s="22"/>
      <c r="H11" s="22"/>
      <c r="I11" s="22"/>
      <c r="J11" s="22"/>
      <c r="K11" s="22"/>
      <c r="L11" s="23"/>
    </row>
    <row r="12" spans="1:12" x14ac:dyDescent="0.25">
      <c r="A12" s="34" t="s">
        <v>9</v>
      </c>
      <c r="B12" s="35"/>
      <c r="C12" s="36">
        <v>1445</v>
      </c>
      <c r="D12" s="46">
        <v>98462</v>
      </c>
      <c r="E12" s="16"/>
      <c r="F12" s="19"/>
      <c r="G12" s="19"/>
      <c r="H12" s="19"/>
      <c r="I12" s="19"/>
      <c r="J12" s="19"/>
      <c r="K12" s="19"/>
    </row>
    <row r="13" spans="1:12" ht="15.75" thickBot="1" x14ac:dyDescent="0.3">
      <c r="A13" s="41" t="s">
        <v>10</v>
      </c>
      <c r="B13" s="42"/>
      <c r="C13" s="43">
        <f>IF(C11=0,0,(C12/C11)*100)</f>
        <v>92.273307790549168</v>
      </c>
      <c r="D13" s="44">
        <f>IF(D11=0,0,(D12/D11)*100)</f>
        <v>99.247044118981137</v>
      </c>
      <c r="E13" s="16"/>
      <c r="F13" s="13" t="s">
        <v>50</v>
      </c>
      <c r="G13" s="14"/>
      <c r="H13" s="14"/>
      <c r="I13" s="14"/>
      <c r="J13" s="14"/>
      <c r="K13" s="14"/>
      <c r="L13" s="15"/>
    </row>
    <row r="14" spans="1:12" ht="64.5" customHeight="1" thickTop="1" x14ac:dyDescent="0.25">
      <c r="A14" s="118" t="s">
        <v>64</v>
      </c>
      <c r="B14" s="118"/>
      <c r="C14" s="118"/>
      <c r="D14" s="119"/>
      <c r="E14" s="16"/>
      <c r="F14" s="18"/>
      <c r="G14" s="19"/>
      <c r="H14" s="19"/>
      <c r="I14" s="19"/>
      <c r="J14" s="19"/>
      <c r="K14" s="19"/>
      <c r="L14" s="20"/>
    </row>
    <row r="15" spans="1:12" x14ac:dyDescent="0.25">
      <c r="A15" s="45"/>
      <c r="B15" s="45"/>
      <c r="C15" s="45"/>
      <c r="D15" s="47"/>
      <c r="E15" s="16"/>
      <c r="F15" s="18"/>
      <c r="G15" s="19"/>
      <c r="H15" s="19"/>
      <c r="I15" s="19"/>
      <c r="J15" s="19"/>
      <c r="K15" s="19"/>
      <c r="L15" s="20"/>
    </row>
    <row r="16" spans="1:12" ht="15.75" thickBot="1" x14ac:dyDescent="0.3">
      <c r="A16" s="1" t="s">
        <v>12</v>
      </c>
      <c r="B16" s="1"/>
      <c r="C16" s="45"/>
      <c r="D16" s="47"/>
      <c r="E16" s="16"/>
      <c r="F16" s="18"/>
      <c r="G16" s="19"/>
      <c r="H16" s="19"/>
      <c r="I16" s="19"/>
      <c r="J16" s="19"/>
      <c r="K16" s="19"/>
      <c r="L16" s="20"/>
    </row>
    <row r="17" spans="1:12" ht="15.75" thickTop="1" x14ac:dyDescent="0.25">
      <c r="A17" s="2"/>
      <c r="B17" s="26"/>
      <c r="C17" s="3"/>
      <c r="D17" s="4"/>
      <c r="E17" s="16"/>
      <c r="F17" s="18"/>
      <c r="G17" s="19"/>
      <c r="H17" s="19"/>
      <c r="I17" s="19"/>
      <c r="J17" s="19"/>
      <c r="K17" s="19"/>
      <c r="L17" s="20"/>
    </row>
    <row r="18" spans="1:12" x14ac:dyDescent="0.25">
      <c r="A18" s="5" t="s">
        <v>0</v>
      </c>
      <c r="B18" s="27"/>
      <c r="C18" s="6" t="s">
        <v>1</v>
      </c>
      <c r="D18" s="7" t="s">
        <v>2</v>
      </c>
      <c r="E18" s="16"/>
      <c r="F18" s="18"/>
      <c r="G18" s="19"/>
      <c r="H18" s="19"/>
      <c r="I18" s="19"/>
      <c r="J18" s="19"/>
      <c r="K18" s="19"/>
      <c r="L18" s="20"/>
    </row>
    <row r="19" spans="1:12" ht="15.75" thickBot="1" x14ac:dyDescent="0.3">
      <c r="A19" s="28"/>
      <c r="B19" s="29"/>
      <c r="C19" s="30"/>
      <c r="D19" s="31"/>
      <c r="E19" s="16"/>
      <c r="F19" s="18"/>
      <c r="G19" s="19"/>
      <c r="H19" s="19"/>
      <c r="I19" s="19"/>
      <c r="J19" s="19"/>
      <c r="K19" s="19"/>
      <c r="L19" s="20"/>
    </row>
    <row r="20" spans="1:12" x14ac:dyDescent="0.25">
      <c r="A20" s="5" t="s">
        <v>3</v>
      </c>
      <c r="B20" s="27"/>
      <c r="C20" s="32"/>
      <c r="D20" s="33"/>
      <c r="E20" s="16"/>
      <c r="F20" s="18"/>
      <c r="G20" s="19"/>
      <c r="H20" s="19"/>
      <c r="I20" s="19"/>
      <c r="J20" s="19"/>
      <c r="K20" s="19"/>
      <c r="L20" s="20"/>
    </row>
    <row r="21" spans="1:12" x14ac:dyDescent="0.25">
      <c r="A21" s="34" t="s">
        <v>4</v>
      </c>
      <c r="B21" s="35"/>
      <c r="C21" s="36">
        <v>16483</v>
      </c>
      <c r="D21" s="46">
        <v>20098</v>
      </c>
      <c r="E21" s="16"/>
      <c r="F21" s="18"/>
      <c r="G21" s="19"/>
      <c r="H21" s="19"/>
      <c r="I21" s="19"/>
      <c r="J21" s="19"/>
      <c r="K21" s="19"/>
      <c r="L21" s="20"/>
    </row>
    <row r="22" spans="1:12" x14ac:dyDescent="0.25">
      <c r="A22" s="34" t="s">
        <v>5</v>
      </c>
      <c r="B22" s="35"/>
      <c r="C22" s="36">
        <v>13148</v>
      </c>
      <c r="D22" s="46">
        <v>16392</v>
      </c>
      <c r="E22" s="16"/>
      <c r="F22" s="18"/>
      <c r="G22" s="19"/>
      <c r="H22" s="19"/>
      <c r="I22" s="19"/>
      <c r="J22" s="19"/>
      <c r="K22" s="19"/>
      <c r="L22" s="20"/>
    </row>
    <row r="23" spans="1:12" x14ac:dyDescent="0.25">
      <c r="A23" s="34" t="s">
        <v>6</v>
      </c>
      <c r="B23" s="35"/>
      <c r="C23" s="37">
        <f>IF(C21=0,0,(C22/C21)*100)</f>
        <v>79.767032700357944</v>
      </c>
      <c r="D23" s="38">
        <f>IF(D21=0,0,(D22/D21)*100)</f>
        <v>81.560354264105882</v>
      </c>
      <c r="E23" s="16"/>
      <c r="F23" s="18"/>
      <c r="G23" s="19"/>
      <c r="H23" s="19"/>
      <c r="I23" s="19"/>
      <c r="J23" s="19"/>
      <c r="K23" s="19"/>
      <c r="L23" s="20"/>
    </row>
    <row r="24" spans="1:12" s="90" customFormat="1" ht="43.5" customHeight="1" x14ac:dyDescent="0.2">
      <c r="A24" s="120" t="s">
        <v>70</v>
      </c>
      <c r="B24" s="120"/>
      <c r="C24" s="120"/>
      <c r="D24" s="121"/>
      <c r="E24" s="86"/>
      <c r="F24" s="87"/>
      <c r="G24" s="88"/>
      <c r="H24" s="88"/>
      <c r="I24" s="88"/>
      <c r="J24" s="88"/>
      <c r="K24" s="88"/>
      <c r="L24" s="89"/>
    </row>
    <row r="25" spans="1:12" s="90" customFormat="1" ht="18" customHeight="1" x14ac:dyDescent="0.2">
      <c r="A25" s="91"/>
      <c r="B25" s="92"/>
      <c r="C25" s="92"/>
      <c r="D25" s="93"/>
      <c r="E25" s="86"/>
      <c r="F25" s="87"/>
      <c r="G25" s="88"/>
      <c r="H25" s="88"/>
      <c r="I25" s="88"/>
      <c r="J25" s="88"/>
      <c r="K25" s="88"/>
      <c r="L25" s="89"/>
    </row>
    <row r="26" spans="1:12" s="16" customFormat="1" x14ac:dyDescent="0.25">
      <c r="A26" s="49" t="s">
        <v>52</v>
      </c>
      <c r="F26" s="19"/>
      <c r="G26" s="19"/>
      <c r="H26" s="19"/>
      <c r="I26" s="19"/>
      <c r="J26" s="19"/>
      <c r="K26" s="19"/>
      <c r="L26" s="20"/>
    </row>
    <row r="27" spans="1:12" s="16" customFormat="1" x14ac:dyDescent="0.25">
      <c r="A27"/>
      <c r="F27" s="19"/>
      <c r="G27" s="19"/>
      <c r="H27" s="19"/>
      <c r="I27" s="19"/>
      <c r="J27" s="19"/>
      <c r="K27" s="19"/>
      <c r="L27" s="20"/>
    </row>
    <row r="28" spans="1:12" x14ac:dyDescent="0.25">
      <c r="F28" s="18"/>
      <c r="G28" s="19"/>
      <c r="H28" s="19"/>
      <c r="I28" s="19"/>
      <c r="J28" s="19"/>
      <c r="K28" s="19"/>
      <c r="L28" s="20"/>
    </row>
    <row r="29" spans="1:12" x14ac:dyDescent="0.25">
      <c r="F29" s="18"/>
      <c r="G29" s="19"/>
      <c r="H29" s="19"/>
      <c r="I29" s="19"/>
      <c r="J29" s="19"/>
      <c r="K29" s="19"/>
      <c r="L29" s="20"/>
    </row>
    <row r="30" spans="1:12" x14ac:dyDescent="0.25">
      <c r="F30" s="18"/>
      <c r="G30" s="19"/>
      <c r="H30" s="19"/>
      <c r="I30" s="19"/>
      <c r="J30" s="19"/>
      <c r="K30" s="19"/>
      <c r="L30" s="20"/>
    </row>
    <row r="31" spans="1:12" x14ac:dyDescent="0.25">
      <c r="F31" s="18"/>
      <c r="G31" s="19"/>
      <c r="H31" s="19"/>
      <c r="I31" s="19"/>
      <c r="J31" s="19"/>
      <c r="K31" s="19"/>
      <c r="L31" s="20"/>
    </row>
    <row r="32" spans="1:12" x14ac:dyDescent="0.25">
      <c r="F32" s="21"/>
      <c r="G32" s="22"/>
      <c r="H32" s="22"/>
      <c r="I32" s="22"/>
      <c r="J32" s="22"/>
      <c r="K32" s="22"/>
      <c r="L32" s="23"/>
    </row>
    <row r="47" spans="1:12" x14ac:dyDescent="0.25">
      <c r="A47" s="25"/>
      <c r="F47"/>
      <c r="G47"/>
      <c r="H47"/>
      <c r="I47"/>
      <c r="J47"/>
      <c r="K47"/>
      <c r="L47"/>
    </row>
  </sheetData>
  <mergeCells count="2">
    <mergeCell ref="A14:D14"/>
    <mergeCell ref="A24:D24"/>
  </mergeCells>
  <dataValidations count="1">
    <dataValidation type="decimal" allowBlank="1" showErrorMessage="1" errorTitle="Number Only" error="Error : This cell can only accept a numeric value with a max of 12 digits." sqref="C21:D23 C7:D13">
      <formula1>-1000000000000</formula1>
      <formula2>1000000000000</formula2>
    </dataValidation>
  </dataValidations>
  <pageMargins left="0.70866141732283472" right="0.70866141732283472" top="0.74803149606299213" bottom="0.74803149606299213" header="0.31496062992125984" footer="0.31496062992125984"/>
  <pageSetup paperSize="9" scale="79" orientation="landscape" verticalDpi="200" r:id="rId1"/>
  <headerFooter>
    <oddHeader>&amp;RTABLE 2</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vt:i4>
      </vt:variant>
    </vt:vector>
  </HeadingPairs>
  <TitlesOfParts>
    <vt:vector size="2" baseType="lpstr">
      <vt:lpstr>Table 1</vt:lpstr>
      <vt:lpstr>Table 2-4</vt:lpstr>
    </vt:vector>
  </TitlesOfParts>
  <Company>NELCTP &amp; NLPCT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Lynne Popplewell</dc:creator>
  <cp:lastModifiedBy>Laura Whitton</cp:lastModifiedBy>
  <cp:lastPrinted>2012-10-30T14:40:53Z</cp:lastPrinted>
  <dcterms:created xsi:type="dcterms:W3CDTF">2011-09-13T15:48:20Z</dcterms:created>
  <dcterms:modified xsi:type="dcterms:W3CDTF">2013-01-03T16:42:38Z</dcterms:modified>
</cp:coreProperties>
</file>